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zaimukaikei1\Desktop\20240116(県)公営企業にかかる経営比較分析表（R4決算）\"/>
    </mc:Choice>
  </mc:AlternateContent>
  <xr:revisionPtr revIDLastSave="0" documentId="8_{C5831C45-C0C8-4F45-8A52-ED5E03AB10FF}" xr6:coauthVersionLast="47" xr6:coauthVersionMax="47" xr10:uidLastSave="{00000000-0000-0000-0000-000000000000}"/>
  <workbookProtection workbookAlgorithmName="SHA-512" workbookHashValue="6dbnENrPWfr6YbL2QABcnGDoI9u+/YNDxlG8dI24FpGbHMeE5szE2n1nD4Nv3WZlIdiQaFt7RyCv7qiWdqhLhw==" workbookSaltValue="e1GrGbXqz44Fw0N28kNZFQ==" workbookSpinCount="100000" lockStructure="1"/>
  <bookViews>
    <workbookView xWindow="-12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LK78" i="4"/>
  <c r="LJ54" i="4"/>
  <c r="LJ32" i="4"/>
  <c r="HX78" i="4"/>
  <c r="HV54" i="4"/>
  <c r="HV32" i="4"/>
  <c r="EK78" i="4"/>
  <c r="EH54" i="4"/>
  <c r="EH32"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<sst xmlns="http://schemas.openxmlformats.org/spreadsheetml/2006/main" count="418" uniqueCount="186">
  <si>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</si>
  <si>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</si>
  <si>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</si>
  <si>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</si>
  <si>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</si>
  <si>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</si>
  <si>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</si>
  <si>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</si>
  <si>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</si>
  <si>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</si>
  <si>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</si>
  <si>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</si>
  <si>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</si>
  <si>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</si>
  <si>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</si>
  <si>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</si>
  <si>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</si>
  <si>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</si>
  <si>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</si>
  <si>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</si>
  <si>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</si>
  <si>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</si>
  <si>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</si>
  <si>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</si>
  <si>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</si>
  <si>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</si>
  <si>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</si>
  <si>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</si>
  <si>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</si>
  <si>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</si>
  <si>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</si>
  <si>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</si>
  <si>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</si>
  <si>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</si>
  <si>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</si>
  <si>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</si>
  <si>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</si>
  <si>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</si>
  <si>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</si>
  <si>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</si>
  <si>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</si>
  <si>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</si>
  <si>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</si>
  <si>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</si>
  <si>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</si>
  <si>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</si>
  <si>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</si>
  <si>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</si>
  <si>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</si>
  <si>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</si>
  <si>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</si>
  <si>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</si>
  <si>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</si>
  <si>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</si>
  <si>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</si>
  <si>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</si>
  <si>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</si>
  <si>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</si>
  <si>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</si>
  <si>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</si>
  <si>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</si>
  <si>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</si>
  <si>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</si>
  <si>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</si>
  <si>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</si>
  <si>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</si>
  <si>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</si>
  <si>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</si>
  <si>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</si>
  <si>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</si>
  <si>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</si>
  <si>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</si>
  <si>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</si>
  <si>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</si>
  <si>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</si>
  <si>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</si>
  <si>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</si>
  <si>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</si>
  <si>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</si>
  <si>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</si>
  <si>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</si>
  <si>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</si>
  <si>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</si>
  <si>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</si>
  <si>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</si>
  <si>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</si>
  <si>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</si>
  <si>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</si>
  <si>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</si>
  <si>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</si>
  <si>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</si>
  <si>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</si>
  <si>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</si>
  <si>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</si>
  <si>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</si>
  <si>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</si>
  <si>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</si>
  <si>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</si>
  <si>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</si>
  <si>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</si>
  <si>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</si>
  <si>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</si>
  <si>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</si>
  <si>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</si>
  <si>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</si>
  <si>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</si>
  <si>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</si>
  <si>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</si>
  <si>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</si>
  <si>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</si>
  <si>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</si>
  <si>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</si>
  <si>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</si>
  <si>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</si>
  <si>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</si>
  <si>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</si>
  <si>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</si>
  <si>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</si>
  <si>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</si>
  <si>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</si>
  <si>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</si>
  <si>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</si>
  <si>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</si>
  <si>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</si>
  <si>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</si>
  <si>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</si>
  <si>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</si>
  <si>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</si>
  <si>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</si>
  <si>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</si>
  <si>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</si>
  <si>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</si>
  <si>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</si>
  <si>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</si>
  <si>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</si>
  <si>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</si>
  <si>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</si>
  <si>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</si>
  <si>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</si>
  <si>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</si>
  <si>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</si>
  <si>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</si>
  <si>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</si>
  <si>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</si>
  <si>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</si>
  <si>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</si>
  <si>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</si>
  <si>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</si>
  <si>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</si>
  <si>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</si>
  <si>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</si>
  <si>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</si>
  <si>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</si>
  <si>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</si>
  <si>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</si>
  <si>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</si>
  <si>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</si>
  <si>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</si>
  <si>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</si>
  <si>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</si>
  <si>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</si>
  <si>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</si>
  <si>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</si>
  <si>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</si>
  <si>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</si>
  <si>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</si>
  <si>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</si>
  <si>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</si>
  <si>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紀南こころの医療センター</t>
  </si>
  <si>
    <t>当然財務</t>
  </si>
  <si>
    <t>病院事業</t>
  </si>
  <si>
    <t>精神科病院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</si>
  <si>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</si>
  <si>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</si>
  <si>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</si>
  <si>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</si>
  <si>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</si>
  <si>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</si>
  <si>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</si>
  <si>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</si>
  <si>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</si>
  <si>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</si>
  <si>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地域唯一の公立の精神科医療施設として、入院はもとより、外来診療・地域精神保健・福祉相談や救急患者・青年期患者・措置患者に対応している。また、地域の障害者入所施設や通所施設への精神科医療上の支援も行っている。</t>
    <phoneticPr fontId="5"/>
  </si>
  <si>
    <t>全国的傾向と同様に入院患者数が減少してきており、病床利用率が低くなっている。今後入院患者が増加に転じる可能性は少なく病床再編を含めた費用削減に取り組む必要がある。
一方で外来患者数については増加傾向にあり、県内他地域の精神科病院と比較しても顕著である。外来収益を増加させることで入院患者減少による入院収益の減少を補い、病院全体として更なる経営健全化を目指す。</t>
    <rPh sb="83" eb="85">
      <t>イッポウ</t>
    </rPh>
    <rPh sb="86" eb="88">
      <t>ガイライ</t>
    </rPh>
    <rPh sb="88" eb="90">
      <t>カンジャ</t>
    </rPh>
    <rPh sb="90" eb="91">
      <t>スウ</t>
    </rPh>
    <rPh sb="96" eb="98">
      <t>ゾウカ</t>
    </rPh>
    <rPh sb="98" eb="100">
      <t>ケイコウ</t>
    </rPh>
    <rPh sb="104" eb="106">
      <t>ケンナイ</t>
    </rPh>
    <rPh sb="106" eb="109">
      <t>タチイキ</t>
    </rPh>
    <rPh sb="110" eb="113">
      <t>セイシンカ</t>
    </rPh>
    <rPh sb="113" eb="115">
      <t>ビョウイン</t>
    </rPh>
    <rPh sb="116" eb="118">
      <t>ヒカク</t>
    </rPh>
    <rPh sb="121" eb="123">
      <t>ケンチョ</t>
    </rPh>
    <rPh sb="127" eb="129">
      <t>ガイライ</t>
    </rPh>
    <rPh sb="129" eb="131">
      <t>シュウエキ</t>
    </rPh>
    <rPh sb="132" eb="134">
      <t>ゾウカ</t>
    </rPh>
    <rPh sb="140" eb="142">
      <t>ニュウイン</t>
    </rPh>
    <rPh sb="142" eb="144">
      <t>カンジャ</t>
    </rPh>
    <rPh sb="144" eb="146">
      <t>ゲンショウ</t>
    </rPh>
    <rPh sb="149" eb="151">
      <t>ニュウイン</t>
    </rPh>
    <rPh sb="151" eb="153">
      <t>シュウエキ</t>
    </rPh>
    <rPh sb="154" eb="156">
      <t>ゲンショウ</t>
    </rPh>
    <rPh sb="157" eb="158">
      <t>オギナ</t>
    </rPh>
    <rPh sb="160" eb="162">
      <t>ビョウイン</t>
    </rPh>
    <rPh sb="162" eb="164">
      <t>ゼンタイ</t>
    </rPh>
    <rPh sb="167" eb="168">
      <t>サラ</t>
    </rPh>
    <rPh sb="170" eb="172">
      <t>ケイエイ</t>
    </rPh>
    <rPh sb="172" eb="175">
      <t>ケンゼンカ</t>
    </rPh>
    <rPh sb="176" eb="178">
      <t>メザ</t>
    </rPh>
    <phoneticPr fontId="5"/>
  </si>
  <si>
    <t>現病院は昭和59年より使用しており建物、設備で老朽化が顕著な状況である。経年劣化による機器の更新は順次実施しているが、建物・設備の修繕費用は今後さらに増加すると思われることから早期の建て替えもしくは移転が必要と思われる。</t>
    <phoneticPr fontId="5"/>
  </si>
  <si>
    <t>平成22年度から経常黒字を続けており、現時点では経営状況は安定している。今後は入院患者の身体的疾患への対応など効率の面から紀南病院内の１診療科としての編入なども今後検討が必要と思われる。
建物・設備の老朽化も深刻であり、修繕や更新の費用も増大している。経営の効率化に並行して建て替え、移転なども検討課題であり、総合的な対策が求められる。</t>
    <rPh sb="94" eb="96">
      <t>タテモノ</t>
    </rPh>
    <rPh sb="97" eb="99">
      <t>セツビ</t>
    </rPh>
    <rPh sb="100" eb="102">
      <t>ロウキュウ</t>
    </rPh>
    <rPh sb="102" eb="103">
      <t>カ</t>
    </rPh>
    <rPh sb="104" eb="106">
      <t>シンコク</t>
    </rPh>
    <rPh sb="110" eb="112">
      <t>シュウゼン</t>
    </rPh>
    <rPh sb="113" eb="115">
      <t>コウシン</t>
    </rPh>
    <rPh sb="116" eb="118">
      <t>ヒヨウ</t>
    </rPh>
    <rPh sb="119" eb="121">
      <t>ゾウダイ</t>
    </rPh>
    <rPh sb="126" eb="128">
      <t>ケイエイ</t>
    </rPh>
    <rPh sb="129" eb="132">
      <t>コウリツカ</t>
    </rPh>
    <rPh sb="133" eb="135">
      <t>ヘイコウ</t>
    </rPh>
    <rPh sb="137" eb="138">
      <t>タ</t>
    </rPh>
    <rPh sb="139" eb="140">
      <t>カ</t>
    </rPh>
    <rPh sb="142" eb="144">
      <t>イテン</t>
    </rPh>
    <rPh sb="147" eb="149">
      <t>ケントウ</t>
    </rPh>
    <rPh sb="149" eb="151">
      <t>カダイ</t>
    </rPh>
    <rPh sb="155" eb="157">
      <t>ソウゴウ</t>
    </rPh>
    <rPh sb="157" eb="158">
      <t>テキ</t>
    </rPh>
    <rPh sb="159" eb="161">
      <t>タイサク</t>
    </rPh>
    <rPh sb="162" eb="163">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</si>
</sst>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47.6</c:v>
                </c:pt>
                <c:pt idx="4">
                  <c:v>46.8</c:v>
                </c:pt>
              </c:numCache>
            </c:numRef>
          </c:val>
          <c:extLst>
            <c:ext xmlns:c16="http://schemas.microsoft.com/office/drawing/2014/chart" uri="{C3380CC4-5D6E-409C-BE32-E72D297353CC}">
              <c16:uniqueId val="{00000000-A9FE-4C2B-8C96-752D46343F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65</c:v>
                </c:pt>
                <c:pt idx="4">
                  <c:v>63.3</c:v>
                </c:pt>
              </c:numCache>
            </c:numRef>
          </c:val>
          <c:smooth val="0"/>
          <c:extLst>
            <c:ext xmlns:c16="http://schemas.microsoft.com/office/drawing/2014/chart" uri="{C3380CC4-5D6E-409C-BE32-E72D297353CC}">
              <c16:uniqueId val="{00000001-A9FE-4C2B-8C96-752D46343F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73.900000000000006</c:v>
                </c:pt>
                <c:pt idx="4">
                  <c:v>71.400000000000006</c:v>
                </c:pt>
              </c:numCache>
            </c:numRef>
          </c:val>
          <c:extLst>
            <c:ext xmlns:c16="http://schemas.microsoft.com/office/drawing/2014/chart" uri="{C3380CC4-5D6E-409C-BE32-E72D297353CC}">
              <c16:uniqueId val="{00000000-844C-46F9-B1D9-44DB5958F1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78.599999999999994</c:v>
                </c:pt>
                <c:pt idx="4">
                  <c:v>78.099999999999994</c:v>
                </c:pt>
              </c:numCache>
            </c:numRef>
          </c:val>
          <c:smooth val="0"/>
          <c:extLst>
            <c:ext xmlns:c16="http://schemas.microsoft.com/office/drawing/2014/chart" uri="{C3380CC4-5D6E-409C-BE32-E72D297353CC}">
              <c16:uniqueId val="{00000001-844C-46F9-B1D9-44DB5958F1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73.900000000000006</c:v>
                </c:pt>
                <c:pt idx="4">
                  <c:v>71.400000000000006</c:v>
                </c:pt>
              </c:numCache>
            </c:numRef>
          </c:val>
          <c:extLst>
            <c:ext xmlns:c16="http://schemas.microsoft.com/office/drawing/2014/chart" uri="{C3380CC4-5D6E-409C-BE32-E72D297353CC}">
              <c16:uniqueId val="{00000000-962A-406C-B81F-6730D7A7744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82.2</c:v>
                </c:pt>
                <c:pt idx="4">
                  <c:v>81.7</c:v>
                </c:pt>
              </c:numCache>
            </c:numRef>
          </c:val>
          <c:smooth val="0"/>
          <c:extLst>
            <c:ext xmlns:c16="http://schemas.microsoft.com/office/drawing/2014/chart" uri="{C3380CC4-5D6E-409C-BE32-E72D297353CC}">
              <c16:uniqueId val="{00000001-962A-406C-B81F-6730D7A7744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103.1</c:v>
                </c:pt>
                <c:pt idx="4">
                  <c:v>100.3</c:v>
                </c:pt>
              </c:numCache>
            </c:numRef>
          </c:val>
          <c:extLst>
            <c:ext xmlns:c16="http://schemas.microsoft.com/office/drawing/2014/chart" uri="{C3380CC4-5D6E-409C-BE32-E72D297353CC}">
              <c16:uniqueId val="{00000000-16B2-45A2-A38F-9A6B5DE842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105.9</c:v>
                </c:pt>
                <c:pt idx="4">
                  <c:v>104.3</c:v>
                </c:pt>
              </c:numCache>
            </c:numRef>
          </c:val>
          <c:smooth val="0"/>
          <c:extLst>
            <c:ext xmlns:c16="http://schemas.microsoft.com/office/drawing/2014/chart" uri="{C3380CC4-5D6E-409C-BE32-E72D297353CC}">
              <c16:uniqueId val="{00000001-16B2-45A2-A38F-9A6B5DE842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58.5</c:v>
                </c:pt>
                <c:pt idx="4">
                  <c:v>60.4</c:v>
                </c:pt>
              </c:numCache>
            </c:numRef>
          </c:val>
          <c:extLst>
            <c:ext xmlns:c16="http://schemas.microsoft.com/office/drawing/2014/chart" uri="{C3380CC4-5D6E-409C-BE32-E72D297353CC}">
              <c16:uniqueId val="{00000000-0DBB-491F-9219-2C4356DC962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58.1</c:v>
                </c:pt>
                <c:pt idx="4">
                  <c:v>59.4</c:v>
                </c:pt>
              </c:numCache>
            </c:numRef>
          </c:val>
          <c:smooth val="0"/>
          <c:extLst>
            <c:ext xmlns:c16="http://schemas.microsoft.com/office/drawing/2014/chart" uri="{C3380CC4-5D6E-409C-BE32-E72D297353CC}">
              <c16:uniqueId val="{00000001-0DBB-491F-9219-2C4356DC962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67.5</c:v>
                </c:pt>
                <c:pt idx="4">
                  <c:v>69.7</c:v>
                </c:pt>
              </c:numCache>
            </c:numRef>
          </c:val>
          <c:extLst>
            <c:ext xmlns:c16="http://schemas.microsoft.com/office/drawing/2014/chart" uri="{C3380CC4-5D6E-409C-BE32-E72D297353CC}">
              <c16:uniqueId val="{00000000-1DDD-4741-B0DB-DA73435747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73.900000000000006</c:v>
                </c:pt>
                <c:pt idx="4">
                  <c:v>74.3</c:v>
                </c:pt>
              </c:numCache>
            </c:numRef>
          </c:val>
          <c:smooth val="0"/>
          <c:extLst>
            <c:ext xmlns:c16="http://schemas.microsoft.com/office/drawing/2014/chart" uri="{C3380CC4-5D6E-409C-BE32-E72D297353CC}">
              <c16:uniqueId val="{00000001-1DDD-4741-B0DB-DA73435747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12978768</c:v>
                </c:pt>
                <c:pt idx="4">
                  <c:v>12968904</c:v>
                </c:pt>
              </c:numCache>
            </c:numRef>
          </c:val>
          <c:extLst>
            <c:ext xmlns:c16="http://schemas.microsoft.com/office/drawing/2014/chart" uri="{C3380CC4-5D6E-409C-BE32-E72D297353CC}">
              <c16:uniqueId val="{00000000-2B22-4D72-9DAB-E2A287F719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43530781</c:v>
                </c:pt>
                <c:pt idx="4">
                  <c:v>44196357</c:v>
                </c:pt>
              </c:numCache>
            </c:numRef>
          </c:val>
          <c:smooth val="0"/>
          <c:extLst>
            <c:ext xmlns:c16="http://schemas.microsoft.com/office/drawing/2014/chart" uri="{C3380CC4-5D6E-409C-BE32-E72D297353CC}">
              <c16:uniqueId val="{00000001-2B22-4D72-9DAB-E2A287F719F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25.8</c:v>
                </c:pt>
                <c:pt idx="4">
                  <c:v>26.5</c:v>
                </c:pt>
              </c:numCache>
            </c:numRef>
          </c:val>
          <c:extLst>
            <c:ext xmlns:c16="http://schemas.microsoft.com/office/drawing/2014/chart" uri="{C3380CC4-5D6E-409C-BE32-E72D297353CC}">
              <c16:uniqueId val="{00000000-DF93-41C5-98DC-CC82D41890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17.3</c:v>
                </c:pt>
                <c:pt idx="4">
                  <c:v>17.899999999999999</c:v>
                </c:pt>
              </c:numCache>
            </c:numRef>
          </c:val>
          <c:smooth val="0"/>
          <c:extLst>
            <c:ext xmlns:c16="http://schemas.microsoft.com/office/drawing/2014/chart" uri="{C3380CC4-5D6E-409C-BE32-E72D297353CC}">
              <c16:uniqueId val="{00000001-DF93-41C5-98DC-CC82D41890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80</c:v>
                </c:pt>
                <c:pt idx="4">
                  <c:v>83.4</c:v>
                </c:pt>
              </c:numCache>
            </c:numRef>
          </c:val>
          <c:extLst>
            <c:ext xmlns:c16="http://schemas.microsoft.com/office/drawing/2014/chart" uri="{C3380CC4-5D6E-409C-BE32-E72D297353CC}">
              <c16:uniqueId val="{00000000-CA36-45B5-ABB6-C8943B444C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67.099999999999994</c:v>
                </c:pt>
                <c:pt idx="4">
                  <c:v>66.900000000000006</c:v>
                </c:pt>
              </c:numCache>
            </c:numRef>
          </c:val>
          <c:smooth val="0"/>
          <c:extLst>
            <c:ext xmlns:c16="http://schemas.microsoft.com/office/drawing/2014/chart" uri="{C3380CC4-5D6E-409C-BE32-E72D297353CC}">
              <c16:uniqueId val="{00000001-CA36-45B5-ABB6-C8943B444C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12911</c:v>
                </c:pt>
                <c:pt idx="4">
                  <c:v>12569</c:v>
                </c:pt>
              </c:numCache>
            </c:numRef>
          </c:val>
          <c:extLst>
            <c:ext xmlns:c16="http://schemas.microsoft.com/office/drawing/2014/chart" uri="{C3380CC4-5D6E-409C-BE32-E72D297353CC}">
              <c16:uniqueId val="{00000000-DD65-40C4-B2CC-B44BBB0D00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11512</c:v>
                </c:pt>
                <c:pt idx="4">
                  <c:v>11831</c:v>
                </c:pt>
              </c:numCache>
            </c:numRef>
          </c:val>
          <c:smooth val="0"/>
          <c:extLst>
            <c:ext xmlns:c16="http://schemas.microsoft.com/office/drawing/2014/chart" uri="{C3380CC4-5D6E-409C-BE32-E72D297353CC}">
              <c16:uniqueId val="{00000001-DD65-40C4-B2CC-B44BBB0D00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14884</c:v>
                </c:pt>
                <c:pt idx="4">
                  <c:v>15027</c:v>
                </c:pt>
              </c:numCache>
            </c:numRef>
          </c:val>
          <c:extLst>
            <c:ext xmlns:c16="http://schemas.microsoft.com/office/drawing/2014/chart" uri="{C3380CC4-5D6E-409C-BE32-E72D297353CC}">
              <c16:uniqueId val="{00000000-E986-446A-8504-23606E89A5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39289</c:v>
                </c:pt>
                <c:pt idx="4">
                  <c:v>40846</c:v>
                </c:pt>
              </c:numCache>
            </c:numRef>
          </c:val>
          <c:smooth val="0"/>
          <c:extLst>
            <c:ext xmlns:c16="http://schemas.microsoft.com/office/drawing/2014/chart" uri="{C3380CC4-5D6E-409C-BE32-E72D297353CC}">
              <c16:uniqueId val="{00000001-E986-446A-8504-23606E89A5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3BA5-4C52-9E91-B5DA367208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121.6</c:v>
                </c:pt>
                <c:pt idx="4">
                  <c:v>118.9</c:v>
                </c:pt>
              </c:numCache>
            </c:numRef>
          </c:val>
          <c:smooth val="0"/>
          <c:extLst>
            <c:ext xmlns:c16="http://schemas.microsoft.com/office/drawing/2014/chart" uri="{C3380CC4-5D6E-409C-BE32-E72D297353CC}">
              <c16:uniqueId val="{00000001-3BA5-4C52-9E91-B5DA367208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和歌山県公立紀南病院組合　紀南こころの医療センター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精神科病院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t="str">
        <f>データ!Z6</f>
        <v>-</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198</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198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12421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t="str">
        <f>データ!AF6</f>
        <v>-</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t="str">
        <f>データ!AH6</f>
        <v>-</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103.1</v>
      </c>
      <c r="BJ33" s="129"/>
      <c r="BK33" s="129"/>
      <c r="BL33" s="129"/>
      <c r="BM33" s="129"/>
      <c r="BN33" s="129"/>
      <c r="BO33" s="129"/>
      <c r="BP33" s="129"/>
      <c r="BQ33" s="129"/>
      <c r="BR33" s="129"/>
      <c r="BS33" s="129"/>
      <c r="BT33" s="129"/>
      <c r="BU33" s="129"/>
      <c r="BV33" s="129"/>
      <c r="BW33" s="130"/>
      <c r="BX33" s="128">
        <f>データ!AM7</f>
        <v>100.3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73.900000000000006</v>
      </c>
      <c r="EX33" s="129"/>
      <c r="EY33" s="129"/>
      <c r="EZ33" s="129"/>
      <c r="FA33" s="129"/>
      <c r="FB33" s="129"/>
      <c r="FC33" s="129"/>
      <c r="FD33" s="129"/>
      <c r="FE33" s="129"/>
      <c r="FF33" s="129"/>
      <c r="FG33" s="129"/>
      <c r="FH33" s="129"/>
      <c r="FI33" s="129"/>
      <c r="FJ33" s="129"/>
      <c r="FK33" s="130"/>
      <c r="FL33" s="128">
        <f>データ!AX7</f>
        <v>71.400000000000006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73.900000000000006</v>
      </c>
      <c r="IL33" s="129"/>
      <c r="IM33" s="129"/>
      <c r="IN33" s="129"/>
      <c r="IO33" s="129"/>
      <c r="IP33" s="129"/>
      <c r="IQ33" s="129"/>
      <c r="IR33" s="129"/>
      <c r="IS33" s="129"/>
      <c r="IT33" s="129"/>
      <c r="IU33" s="129"/>
      <c r="IV33" s="129"/>
      <c r="IW33" s="129"/>
      <c r="IX33" s="129"/>
      <c r="IY33" s="130"/>
      <c r="IZ33" s="128">
        <f>データ!BI7</f>
        <v>71.400000000000006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47.6</v>
      </c>
      <c r="LZ33" s="129"/>
      <c r="MA33" s="129"/>
      <c r="MB33" s="129"/>
      <c r="MC33" s="129"/>
      <c r="MD33" s="129"/>
      <c r="ME33" s="129"/>
      <c r="MF33" s="129"/>
      <c r="MG33" s="129"/>
      <c r="MH33" s="129"/>
      <c r="MI33" s="129"/>
      <c r="MJ33" s="129"/>
      <c r="MK33" s="129"/>
      <c r="ML33" s="129"/>
      <c r="MM33" s="130"/>
      <c r="MN33" s="128">
        <f>データ!BT7</f>
        <v>46.8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14884</v>
      </c>
      <c r="BJ55" s="138"/>
      <c r="BK55" s="138"/>
      <c r="BL55" s="138"/>
      <c r="BM55" s="138"/>
      <c r="BN55" s="138"/>
      <c r="BO55" s="138"/>
      <c r="BP55" s="138"/>
      <c r="BQ55" s="138"/>
      <c r="BR55" s="138"/>
      <c r="BS55" s="138"/>
      <c r="BT55" s="138"/>
      <c r="BU55" s="138"/>
      <c r="BV55" s="138"/>
      <c r="BW55" s="139"/>
      <c r="BX55" s="137">
        <f>データ!CE7</f>
        <v>15027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12911</v>
      </c>
      <c r="EX55" s="138"/>
      <c r="EY55" s="138"/>
      <c r="EZ55" s="138"/>
      <c r="FA55" s="138"/>
      <c r="FB55" s="138"/>
      <c r="FC55" s="138"/>
      <c r="FD55" s="138"/>
      <c r="FE55" s="138"/>
      <c r="FF55" s="138"/>
      <c r="FG55" s="138"/>
      <c r="FH55" s="138"/>
      <c r="FI55" s="138"/>
      <c r="FJ55" s="138"/>
      <c r="FK55" s="139"/>
      <c r="FL55" s="137">
        <f>データ!CP7</f>
        <v>12569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80</v>
      </c>
      <c r="IL55" s="129"/>
      <c r="IM55" s="129"/>
      <c r="IN55" s="129"/>
      <c r="IO55" s="129"/>
      <c r="IP55" s="129"/>
      <c r="IQ55" s="129"/>
      <c r="IR55" s="129"/>
      <c r="IS55" s="129"/>
      <c r="IT55" s="129"/>
      <c r="IU55" s="129"/>
      <c r="IV55" s="129"/>
      <c r="IW55" s="129"/>
      <c r="IX55" s="129"/>
      <c r="IY55" s="130"/>
      <c r="IZ55" s="128">
        <f>データ!DA7</f>
        <v>83.4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25.8</v>
      </c>
      <c r="LZ55" s="129"/>
      <c r="MA55" s="129"/>
      <c r="MB55" s="129"/>
      <c r="MC55" s="129"/>
      <c r="MD55" s="129"/>
      <c r="ME55" s="129"/>
      <c r="MF55" s="129"/>
      <c r="MG55" s="129"/>
      <c r="MH55" s="129"/>
      <c r="MI55" s="129"/>
      <c r="MJ55" s="129"/>
      <c r="MK55" s="129"/>
      <c r="ML55" s="129"/>
      <c r="MM55" s="130"/>
      <c r="MN55" s="128">
        <f>データ!DL7</f>
        <v>26.5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58.5</v>
      </c>
      <c r="FA79" s="129"/>
      <c r="FB79" s="129"/>
      <c r="FC79" s="129"/>
      <c r="FD79" s="129"/>
      <c r="FE79" s="129"/>
      <c r="FF79" s="129"/>
      <c r="FG79" s="129"/>
      <c r="FH79" s="129"/>
      <c r="FI79" s="129"/>
      <c r="FJ79" s="129"/>
      <c r="FK79" s="129"/>
      <c r="FL79" s="129"/>
      <c r="FM79" s="129"/>
      <c r="FN79" s="130"/>
      <c r="FO79" s="128">
        <f>データ!EH7</f>
        <v>60.4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67.5</v>
      </c>
      <c r="IN79" s="129"/>
      <c r="IO79" s="129"/>
      <c r="IP79" s="129"/>
      <c r="IQ79" s="129"/>
      <c r="IR79" s="129"/>
      <c r="IS79" s="129"/>
      <c r="IT79" s="129"/>
      <c r="IU79" s="129"/>
      <c r="IV79" s="129"/>
      <c r="IW79" s="129"/>
      <c r="IX79" s="129"/>
      <c r="IY79" s="129"/>
      <c r="IZ79" s="129"/>
      <c r="JA79" s="130"/>
      <c r="JB79" s="128">
        <f>データ!ES7</f>
        <v>69.7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12978768</v>
      </c>
      <c r="MA79" s="138"/>
      <c r="MB79" s="138"/>
      <c r="MC79" s="138"/>
      <c r="MD79" s="138"/>
      <c r="ME79" s="138"/>
      <c r="MF79" s="138"/>
      <c r="MG79" s="138"/>
      <c r="MH79" s="138"/>
      <c r="MI79" s="138"/>
      <c r="MJ79" s="138"/>
      <c r="MK79" s="138"/>
      <c r="ML79" s="138"/>
      <c r="MM79" s="138"/>
      <c r="MN79" s="139"/>
      <c r="MO79" s="137">
        <f>データ!FD7</f>
        <v>12968904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ojzYHYegf7Ix8Md1iaBii8Kiu4anvZhAz/0bV9mwN8bhDFlaf+kRfjcKQ3WsfnHIAXnj/7CAyQ/+3lbVNjn6A==" saltValue="jTyKaSsjg4H6PHFG5pKkp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152</v>
      </c>
      <c r="AY5" s="49" t="s">
        <v>153</v>
      </c>
      <c r="AZ5" s="49" t="s">
        <v>154</v>
      </c>
      <c r="BA5" s="49" t="s">
        <v>155</v>
      </c>
      <c r="BB5" s="49" t="s">
        <v>156</v>
      </c>
      <c r="BC5" s="49" t="s">
        <v>157</v>
      </c>
      <c r="BD5" s="49" t="s">
        <v>158</v>
      </c>
      <c r="BE5" s="49" t="s">
        <v>148</v>
      </c>
      <c r="BF5" s="49" t="s">
        <v>149</v>
      </c>
      <c r="BG5" s="49" t="s">
        <v>159</v>
      </c>
      <c r="BH5" s="49" t="s">
        <v>151</v>
      </c>
      <c r="BI5" s="49" t="s">
        <v>160</v>
      </c>
      <c r="BJ5" s="49" t="s">
        <v>153</v>
      </c>
      <c r="BK5" s="49" t="s">
        <v>154</v>
      </c>
      <c r="BL5" s="49" t="s">
        <v>155</v>
      </c>
      <c r="BM5" s="49" t="s">
        <v>156</v>
      </c>
      <c r="BN5" s="49" t="s">
        <v>157</v>
      </c>
      <c r="BO5" s="49" t="s">
        <v>158</v>
      </c>
      <c r="BP5" s="49" t="s">
        <v>148</v>
      </c>
      <c r="BQ5" s="49" t="s">
        <v>149</v>
      </c>
      <c r="BR5" s="49" t="s">
        <v>159</v>
      </c>
      <c r="BS5" s="49" t="s">
        <v>151</v>
      </c>
      <c r="BT5" s="49" t="s">
        <v>152</v>
      </c>
      <c r="BU5" s="49" t="s">
        <v>153</v>
      </c>
      <c r="BV5" s="49" t="s">
        <v>154</v>
      </c>
      <c r="BW5" s="49" t="s">
        <v>155</v>
      </c>
      <c r="BX5" s="49" t="s">
        <v>156</v>
      </c>
      <c r="BY5" s="49" t="s">
        <v>157</v>
      </c>
      <c r="BZ5" s="49" t="s">
        <v>158</v>
      </c>
      <c r="CA5" s="49" t="s">
        <v>148</v>
      </c>
      <c r="CB5" s="49" t="s">
        <v>161</v>
      </c>
      <c r="CC5" s="49" t="s">
        <v>159</v>
      </c>
      <c r="CD5" s="49" t="s">
        <v>151</v>
      </c>
      <c r="CE5" s="49" t="s">
        <v>152</v>
      </c>
      <c r="CF5" s="49" t="s">
        <v>153</v>
      </c>
      <c r="CG5" s="49" t="s">
        <v>154</v>
      </c>
      <c r="CH5" s="49" t="s">
        <v>155</v>
      </c>
      <c r="CI5" s="49" t="s">
        <v>156</v>
      </c>
      <c r="CJ5" s="49" t="s">
        <v>157</v>
      </c>
      <c r="CK5" s="49" t="s">
        <v>158</v>
      </c>
      <c r="CL5" s="49" t="s">
        <v>148</v>
      </c>
      <c r="CM5" s="49" t="s">
        <v>161</v>
      </c>
      <c r="CN5" s="49" t="s">
        <v>159</v>
      </c>
      <c r="CO5" s="49" t="s">
        <v>151</v>
      </c>
      <c r="CP5" s="49" t="s">
        <v>160</v>
      </c>
      <c r="CQ5" s="49" t="s">
        <v>153</v>
      </c>
      <c r="CR5" s="49" t="s">
        <v>154</v>
      </c>
      <c r="CS5" s="49" t="s">
        <v>155</v>
      </c>
      <c r="CT5" s="49" t="s">
        <v>156</v>
      </c>
      <c r="CU5" s="49" t="s">
        <v>157</v>
      </c>
      <c r="CV5" s="49" t="s">
        <v>158</v>
      </c>
      <c r="CW5" s="49" t="s">
        <v>148</v>
      </c>
      <c r="CX5" s="49" t="s">
        <v>149</v>
      </c>
      <c r="CY5" s="49" t="s">
        <v>150</v>
      </c>
      <c r="CZ5" s="49" t="s">
        <v>151</v>
      </c>
      <c r="DA5" s="49" t="s">
        <v>160</v>
      </c>
      <c r="DB5" s="49" t="s">
        <v>153</v>
      </c>
      <c r="DC5" s="49" t="s">
        <v>154</v>
      </c>
      <c r="DD5" s="49" t="s">
        <v>155</v>
      </c>
      <c r="DE5" s="49" t="s">
        <v>156</v>
      </c>
      <c r="DF5" s="49" t="s">
        <v>157</v>
      </c>
      <c r="DG5" s="49" t="s">
        <v>158</v>
      </c>
      <c r="DH5" s="49" t="s">
        <v>148</v>
      </c>
      <c r="DI5" s="49" t="s">
        <v>149</v>
      </c>
      <c r="DJ5" s="49" t="s">
        <v>159</v>
      </c>
      <c r="DK5" s="49" t="s">
        <v>151</v>
      </c>
      <c r="DL5" s="49" t="s">
        <v>152</v>
      </c>
      <c r="DM5" s="49" t="s">
        <v>153</v>
      </c>
      <c r="DN5" s="49" t="s">
        <v>154</v>
      </c>
      <c r="DO5" s="49" t="s">
        <v>155</v>
      </c>
      <c r="DP5" s="49" t="s">
        <v>156</v>
      </c>
      <c r="DQ5" s="49" t="s">
        <v>157</v>
      </c>
      <c r="DR5" s="49" t="s">
        <v>158</v>
      </c>
      <c r="DS5" s="49" t="s">
        <v>148</v>
      </c>
      <c r="DT5" s="49" t="s">
        <v>149</v>
      </c>
      <c r="DU5" s="49" t="s">
        <v>159</v>
      </c>
      <c r="DV5" s="49" t="s">
        <v>151</v>
      </c>
      <c r="DW5" s="49" t="s">
        <v>152</v>
      </c>
      <c r="DX5" s="49" t="s">
        <v>153</v>
      </c>
      <c r="DY5" s="49" t="s">
        <v>154</v>
      </c>
      <c r="DZ5" s="49" t="s">
        <v>155</v>
      </c>
      <c r="EA5" s="49" t="s">
        <v>156</v>
      </c>
      <c r="EB5" s="49" t="s">
        <v>157</v>
      </c>
      <c r="EC5" s="49" t="s">
        <v>158</v>
      </c>
      <c r="ED5" s="49" t="s">
        <v>148</v>
      </c>
      <c r="EE5" s="49" t="s">
        <v>149</v>
      </c>
      <c r="EF5" s="49" t="s">
        <v>159</v>
      </c>
      <c r="EG5" s="49" t="s">
        <v>151</v>
      </c>
      <c r="EH5" s="49" t="s">
        <v>160</v>
      </c>
      <c r="EI5" s="49" t="s">
        <v>153</v>
      </c>
      <c r="EJ5" s="49" t="s">
        <v>154</v>
      </c>
      <c r="EK5" s="49" t="s">
        <v>155</v>
      </c>
      <c r="EL5" s="49" t="s">
        <v>156</v>
      </c>
      <c r="EM5" s="49" t="s">
        <v>157</v>
      </c>
      <c r="EN5" s="49" t="s">
        <v>158</v>
      </c>
      <c r="EO5" s="49" t="s">
        <v>148</v>
      </c>
      <c r="EP5" s="49" t="s">
        <v>149</v>
      </c>
      <c r="EQ5" s="49" t="s">
        <v>159</v>
      </c>
      <c r="ER5" s="49" t="s">
        <v>151</v>
      </c>
      <c r="ES5" s="49" t="s">
        <v>160</v>
      </c>
      <c r="ET5" s="49" t="s">
        <v>153</v>
      </c>
      <c r="EU5" s="49" t="s">
        <v>154</v>
      </c>
      <c r="EV5" s="49" t="s">
        <v>155</v>
      </c>
      <c r="EW5" s="49" t="s">
        <v>156</v>
      </c>
      <c r="EX5" s="49" t="s">
        <v>157</v>
      </c>
      <c r="EY5" s="49" t="s">
        <v>162</v>
      </c>
      <c r="EZ5" s="49" t="s">
        <v>148</v>
      </c>
      <c r="FA5" s="49" t="s">
        <v>149</v>
      </c>
      <c r="FB5" s="49" t="s">
        <v>163</v>
      </c>
      <c r="FC5" s="49" t="s">
        <v>151</v>
      </c>
      <c r="FD5" s="49" t="s">
        <v>160</v>
      </c>
      <c r="FE5" s="49" t="s">
        <v>153</v>
      </c>
      <c r="FF5" s="49" t="s">
        <v>154</v>
      </c>
      <c r="FG5" s="49" t="s">
        <v>155</v>
      </c>
      <c r="FH5" s="49" t="s">
        <v>156</v>
      </c>
      <c r="FI5" s="49" t="s">
        <v>157</v>
      </c>
      <c r="FJ5" s="49" t="s">
        <v>158</v>
      </c>
    </row>
    <row r="6" spans="1:166" s="54" customFormat="1" x14ac:dyDescent="0.15">
      <c r="A6" s="35" t="s">
        <v>164</v>
      </c>
      <c r="B6" s="50">
        <f>B8</f>
        <v>2022</v>
      </c>
      <c r="C6" s="50">
        <f t="shared" ref="C6:M6" si="2">C8</f>
        <v>308391</v>
      </c>
      <c r="D6" s="50">
        <f t="shared" si="2"/>
        <v>46</v>
      </c>
      <c r="E6" s="50">
        <f t="shared" si="2"/>
        <v>6</v>
      </c>
      <c r="F6" s="50">
        <f t="shared" si="2"/>
        <v>0</v>
      </c>
      <c r="G6" s="50">
        <f t="shared" si="2"/>
        <v>2</v>
      </c>
      <c r="H6" s="152" t="str">
        <f>IF(H8&lt;&gt;I8,H8,"")&amp;IF(I8&lt;&gt;J8,I8,"")&amp;"　"&amp;J8</f>
        <v>和歌山県公立紀南病院組合　紀南こころの医療センター</v>
      </c>
      <c r="I6" s="153"/>
      <c r="J6" s="154"/>
      <c r="K6" s="50" t="str">
        <f t="shared" si="2"/>
        <v>当然財務</v>
      </c>
      <c r="L6" s="50" t="str">
        <f t="shared" si="2"/>
        <v>病院事業</v>
      </c>
      <c r="M6" s="50" t="str">
        <f t="shared" si="2"/>
        <v>精神科病院</v>
      </c>
      <c r="N6" s="50" t="str">
        <f>N8</f>
        <v>100床以上～200床未満</v>
      </c>
      <c r="O6" s="50" t="str">
        <f>O8</f>
        <v>非設置</v>
      </c>
      <c r="P6" s="50" t="str">
        <f>P8</f>
        <v>直営</v>
      </c>
      <c r="Q6" s="51">
        <f t="shared" ref="Q6:AH6" si="3">Q8</f>
        <v>2</v>
      </c>
      <c r="R6" s="50" t="str">
        <f t="shared" si="3"/>
        <v>-</v>
      </c>
      <c r="S6" s="50" t="str">
        <f t="shared" si="3"/>
        <v>-</v>
      </c>
      <c r="T6" s="50" t="str">
        <f t="shared" si="3"/>
        <v>-</v>
      </c>
      <c r="U6" s="51" t="str">
        <f>U8</f>
        <v>-</v>
      </c>
      <c r="V6" s="51">
        <f>V8</f>
        <v>12421</v>
      </c>
      <c r="W6" s="50" t="str">
        <f>W8</f>
        <v>非該当</v>
      </c>
      <c r="X6" s="50" t="str">
        <f t="shared" ref="X6" si="4">X8</f>
        <v>非該当</v>
      </c>
      <c r="Y6" s="50" t="str">
        <f t="shared" si="3"/>
        <v>１５：１</v>
      </c>
      <c r="Z6" s="51" t="str">
        <f t="shared" si="3"/>
        <v>-</v>
      </c>
      <c r="AA6" s="51" t="str">
        <f t="shared" si="3"/>
        <v>-</v>
      </c>
      <c r="AB6" s="51" t="str">
        <f t="shared" si="3"/>
        <v>-</v>
      </c>
      <c r="AC6" s="51">
        <f t="shared" si="3"/>
        <v>198</v>
      </c>
      <c r="AD6" s="51" t="str">
        <f t="shared" si="3"/>
        <v>-</v>
      </c>
      <c r="AE6" s="51">
        <f t="shared" si="3"/>
        <v>198</v>
      </c>
      <c r="AF6" s="51" t="str">
        <f t="shared" si="3"/>
        <v>-</v>
      </c>
      <c r="AG6" s="51" t="str">
        <f t="shared" si="3"/>
        <v>-</v>
      </c>
      <c r="AH6" s="51" t="str">
        <f t="shared" si="3"/>
        <v>-</v>
      </c>
      <c r="AI6" s="52" t="e">
        <f>IF(AI8="-",NA(),AI8)</f>
        <v>#N/A</v>
      </c>
      <c r="AJ6" s="52" t="e">
        <f t="shared" ref="AJ6:AR6" si="5">IF(AJ8="-",NA(),AJ8)</f>
        <v>#N/A</v>
      </c>
      <c r="AK6" s="52" t="e">
        <f t="shared" si="5"/>
        <v>#N/A</v>
      </c>
      <c r="AL6" s="52">
        <f t="shared" si="5"/>
        <v>103.1</v>
      </c>
      <c r="AM6" s="52">
        <f t="shared" si="5"/>
        <v>100.3</v>
      </c>
      <c r="AN6" s="52" t="e">
        <f t="shared" si="5"/>
        <v>#N/A</v>
      </c>
      <c r="AO6" s="52" t="e">
        <f t="shared" si="5"/>
        <v>#N/A</v>
      </c>
      <c r="AP6" s="52" t="e">
        <f t="shared" si="5"/>
        <v>#N/A</v>
      </c>
      <c r="AQ6" s="52">
        <f t="shared" si="5"/>
        <v>105.9</v>
      </c>
      <c r="AR6" s="52">
        <f t="shared" si="5"/>
        <v>104.3</v>
      </c>
      <c r="AS6" s="52" t="str">
        <f>IF(AS8="-","【-】","【"&amp;SUBSTITUTE(TEXT(AS8,"#,##0.0"),"-","△")&amp;"】")</f>
        <v>【103.5】</v>
      </c>
      <c r="AT6" s="52" t="e">
        <f>IF(AT8="-",NA(),AT8)</f>
        <v>#N/A</v>
      </c>
      <c r="AU6" s="52" t="e">
        <f t="shared" ref="AU6:BC6" si="6">IF(AU8="-",NA(),AU8)</f>
        <v>#N/A</v>
      </c>
      <c r="AV6" s="52" t="e">
        <f t="shared" si="6"/>
        <v>#N/A</v>
      </c>
      <c r="AW6" s="52">
        <f t="shared" si="6"/>
        <v>73.900000000000006</v>
      </c>
      <c r="AX6" s="52">
        <f t="shared" si="6"/>
        <v>71.400000000000006</v>
      </c>
      <c r="AY6" s="52" t="e">
        <f t="shared" si="6"/>
        <v>#N/A</v>
      </c>
      <c r="AZ6" s="52" t="e">
        <f t="shared" si="6"/>
        <v>#N/A</v>
      </c>
      <c r="BA6" s="52" t="e">
        <f t="shared" si="6"/>
        <v>#N/A</v>
      </c>
      <c r="BB6" s="52">
        <f t="shared" si="6"/>
        <v>82.2</v>
      </c>
      <c r="BC6" s="52">
        <f t="shared" si="6"/>
        <v>81.7</v>
      </c>
      <c r="BD6" s="52" t="str">
        <f>IF(BD8="-","【-】","【"&amp;SUBSTITUTE(TEXT(BD8,"#,##0.0"),"-","△")&amp;"】")</f>
        <v>【86.4】</v>
      </c>
      <c r="BE6" s="52" t="e">
        <f>IF(BE8="-",NA(),BE8)</f>
        <v>#N/A</v>
      </c>
      <c r="BF6" s="52" t="e">
        <f t="shared" ref="BF6:BN6" si="7">IF(BF8="-",NA(),BF8)</f>
        <v>#N/A</v>
      </c>
      <c r="BG6" s="52" t="e">
        <f t="shared" si="7"/>
        <v>#N/A</v>
      </c>
      <c r="BH6" s="52">
        <f t="shared" si="7"/>
        <v>73.900000000000006</v>
      </c>
      <c r="BI6" s="52">
        <f t="shared" si="7"/>
        <v>71.400000000000006</v>
      </c>
      <c r="BJ6" s="52" t="e">
        <f t="shared" si="7"/>
        <v>#N/A</v>
      </c>
      <c r="BK6" s="52" t="e">
        <f t="shared" si="7"/>
        <v>#N/A</v>
      </c>
      <c r="BL6" s="52" t="e">
        <f t="shared" si="7"/>
        <v>#N/A</v>
      </c>
      <c r="BM6" s="52">
        <f t="shared" si="7"/>
        <v>78.599999999999994</v>
      </c>
      <c r="BN6" s="52">
        <f t="shared" si="7"/>
        <v>78.099999999999994</v>
      </c>
      <c r="BO6" s="52" t="str">
        <f>IF(BO8="-","【-】","【"&amp;SUBSTITUTE(TEXT(BO8,"#,##0.0"),"-","△")&amp;"】")</f>
        <v>【83.7】</v>
      </c>
      <c r="BP6" s="52" t="e">
        <f>IF(BP8="-",NA(),BP8)</f>
        <v>#N/A</v>
      </c>
      <c r="BQ6" s="52" t="e">
        <f t="shared" ref="BQ6:BY6" si="8">IF(BQ8="-",NA(),BQ8)</f>
        <v>#N/A</v>
      </c>
      <c r="BR6" s="52" t="e">
        <f t="shared" si="8"/>
        <v>#N/A</v>
      </c>
      <c r="BS6" s="52">
        <f t="shared" si="8"/>
        <v>47.6</v>
      </c>
      <c r="BT6" s="52">
        <f t="shared" si="8"/>
        <v>46.8</v>
      </c>
      <c r="BU6" s="52" t="e">
        <f t="shared" si="8"/>
        <v>#N/A</v>
      </c>
      <c r="BV6" s="52" t="e">
        <f t="shared" si="8"/>
        <v>#N/A</v>
      </c>
      <c r="BW6" s="52" t="e">
        <f t="shared" si="8"/>
        <v>#N/A</v>
      </c>
      <c r="BX6" s="52">
        <f t="shared" si="8"/>
        <v>65</v>
      </c>
      <c r="BY6" s="52">
        <f t="shared" si="8"/>
        <v>63.3</v>
      </c>
      <c r="BZ6" s="52" t="str">
        <f>IF(BZ8="-","【-】","【"&amp;SUBSTITUTE(TEXT(BZ8,"#,##0.0"),"-","△")&amp;"】")</f>
        <v>【66.8】</v>
      </c>
      <c r="CA6" s="53" t="e">
        <f>IF(CA8="-",NA(),CA8)</f>
        <v>#N/A</v>
      </c>
      <c r="CB6" s="53" t="e">
        <f t="shared" ref="CB6:CJ6" si="9">IF(CB8="-",NA(),CB8)</f>
        <v>#N/A</v>
      </c>
      <c r="CC6" s="53" t="e">
        <f t="shared" si="9"/>
        <v>#N/A</v>
      </c>
      <c r="CD6" s="53">
        <f t="shared" si="9"/>
        <v>14884</v>
      </c>
      <c r="CE6" s="53">
        <f t="shared" si="9"/>
        <v>15027</v>
      </c>
      <c r="CF6" s="53" t="e">
        <f t="shared" si="9"/>
        <v>#N/A</v>
      </c>
      <c r="CG6" s="53" t="e">
        <f t="shared" si="9"/>
        <v>#N/A</v>
      </c>
      <c r="CH6" s="53" t="e">
        <f t="shared" si="9"/>
        <v>#N/A</v>
      </c>
      <c r="CI6" s="53">
        <f t="shared" si="9"/>
        <v>39289</v>
      </c>
      <c r="CJ6" s="53">
        <f t="shared" si="9"/>
        <v>40846</v>
      </c>
      <c r="CK6" s="52" t="str">
        <f>IF(CK8="-","【-】","【"&amp;SUBSTITUTE(TEXT(CK8,"#,##0"),"-","△")&amp;"】")</f>
        <v>【61,837】</v>
      </c>
      <c r="CL6" s="53" t="e">
        <f>IF(CL8="-",NA(),CL8)</f>
        <v>#N/A</v>
      </c>
      <c r="CM6" s="53" t="e">
        <f t="shared" ref="CM6:CU6" si="10">IF(CM8="-",NA(),CM8)</f>
        <v>#N/A</v>
      </c>
      <c r="CN6" s="53" t="e">
        <f t="shared" si="10"/>
        <v>#N/A</v>
      </c>
      <c r="CO6" s="53">
        <f t="shared" si="10"/>
        <v>12911</v>
      </c>
      <c r="CP6" s="53">
        <f t="shared" si="10"/>
        <v>12569</v>
      </c>
      <c r="CQ6" s="53" t="e">
        <f t="shared" si="10"/>
        <v>#N/A</v>
      </c>
      <c r="CR6" s="53" t="e">
        <f t="shared" si="10"/>
        <v>#N/A</v>
      </c>
      <c r="CS6" s="53" t="e">
        <f t="shared" si="10"/>
        <v>#N/A</v>
      </c>
      <c r="CT6" s="53">
        <f t="shared" si="10"/>
        <v>11512</v>
      </c>
      <c r="CU6" s="53">
        <f t="shared" si="10"/>
        <v>11831</v>
      </c>
      <c r="CV6" s="52" t="str">
        <f>IF(CV8="-","【-】","【"&amp;SUBSTITUTE(TEXT(CV8,"#,##0"),"-","△")&amp;"】")</f>
        <v>【17,600】</v>
      </c>
      <c r="CW6" s="52" t="e">
        <f>IF(CW8="-",NA(),CW8)</f>
        <v>#N/A</v>
      </c>
      <c r="CX6" s="52" t="e">
        <f t="shared" ref="CX6:DF6" si="11">IF(CX8="-",NA(),CX8)</f>
        <v>#N/A</v>
      </c>
      <c r="CY6" s="52" t="e">
        <f t="shared" si="11"/>
        <v>#N/A</v>
      </c>
      <c r="CZ6" s="52">
        <f t="shared" si="11"/>
        <v>80</v>
      </c>
      <c r="DA6" s="52">
        <f t="shared" si="11"/>
        <v>83.4</v>
      </c>
      <c r="DB6" s="52" t="e">
        <f t="shared" si="11"/>
        <v>#N/A</v>
      </c>
      <c r="DC6" s="52" t="e">
        <f t="shared" si="11"/>
        <v>#N/A</v>
      </c>
      <c r="DD6" s="52" t="e">
        <f t="shared" si="11"/>
        <v>#N/A</v>
      </c>
      <c r="DE6" s="52">
        <f t="shared" si="11"/>
        <v>67.099999999999994</v>
      </c>
      <c r="DF6" s="52">
        <f t="shared" si="11"/>
        <v>66.900000000000006</v>
      </c>
      <c r="DG6" s="52" t="str">
        <f>IF(DG8="-","【-】","【"&amp;SUBSTITUTE(TEXT(DG8,"#,##0.0"),"-","△")&amp;"】")</f>
        <v>【55.6】</v>
      </c>
      <c r="DH6" s="52" t="e">
        <f>IF(DH8="-",NA(),DH8)</f>
        <v>#N/A</v>
      </c>
      <c r="DI6" s="52" t="e">
        <f t="shared" ref="DI6:DQ6" si="12">IF(DI8="-",NA(),DI8)</f>
        <v>#N/A</v>
      </c>
      <c r="DJ6" s="52" t="e">
        <f t="shared" si="12"/>
        <v>#N/A</v>
      </c>
      <c r="DK6" s="52">
        <f t="shared" si="12"/>
        <v>25.8</v>
      </c>
      <c r="DL6" s="52">
        <f t="shared" si="12"/>
        <v>26.5</v>
      </c>
      <c r="DM6" s="52" t="e">
        <f t="shared" si="12"/>
        <v>#N/A</v>
      </c>
      <c r="DN6" s="52" t="e">
        <f t="shared" si="12"/>
        <v>#N/A</v>
      </c>
      <c r="DO6" s="52" t="e">
        <f t="shared" si="12"/>
        <v>#N/A</v>
      </c>
      <c r="DP6" s="52">
        <f t="shared" si="12"/>
        <v>17.3</v>
      </c>
      <c r="DQ6" s="52">
        <f t="shared" si="12"/>
        <v>17.899999999999999</v>
      </c>
      <c r="DR6" s="52" t="str">
        <f>IF(DR8="-","【-】","【"&amp;SUBSTITUTE(TEXT(DR8,"#,##0.0"),"-","△")&amp;"】")</f>
        <v>【25.1】</v>
      </c>
      <c r="DS6" s="52" t="e">
        <f>IF(DS8="-",NA(),DS8)</f>
        <v>#N/A</v>
      </c>
      <c r="DT6" s="52" t="e">
        <f t="shared" ref="DT6:EB6" si="13">IF(DT8="-",NA(),DT8)</f>
        <v>#N/A</v>
      </c>
      <c r="DU6" s="52" t="e">
        <f t="shared" si="13"/>
        <v>#N/A</v>
      </c>
      <c r="DV6" s="52">
        <f t="shared" si="13"/>
        <v>0</v>
      </c>
      <c r="DW6" s="52">
        <f t="shared" si="13"/>
        <v>0</v>
      </c>
      <c r="DX6" s="52" t="e">
        <f t="shared" si="13"/>
        <v>#N/A</v>
      </c>
      <c r="DY6" s="52" t="e">
        <f t="shared" si="13"/>
        <v>#N/A</v>
      </c>
      <c r="DZ6" s="52" t="e">
        <f t="shared" si="13"/>
        <v>#N/A</v>
      </c>
      <c r="EA6" s="52">
        <f t="shared" si="13"/>
        <v>121.6</v>
      </c>
      <c r="EB6" s="52">
        <f t="shared" si="13"/>
        <v>118.9</v>
      </c>
      <c r="EC6" s="52" t="str">
        <f>IF(EC8="-","【-】","【"&amp;SUBSTITUTE(TEXT(EC8,"#,##0.0"),"-","△")&amp;"】")</f>
        <v>【63.0】</v>
      </c>
      <c r="ED6" s="52" t="e">
        <f>IF(ED8="-",NA(),ED8)</f>
        <v>#N/A</v>
      </c>
      <c r="EE6" s="52" t="e">
        <f t="shared" ref="EE6:EM6" si="14">IF(EE8="-",NA(),EE8)</f>
        <v>#N/A</v>
      </c>
      <c r="EF6" s="52" t="e">
        <f t="shared" si="14"/>
        <v>#N/A</v>
      </c>
      <c r="EG6" s="52">
        <f t="shared" si="14"/>
        <v>58.5</v>
      </c>
      <c r="EH6" s="52">
        <f t="shared" si="14"/>
        <v>60.4</v>
      </c>
      <c r="EI6" s="52" t="e">
        <f t="shared" si="14"/>
        <v>#N/A</v>
      </c>
      <c r="EJ6" s="52" t="e">
        <f t="shared" si="14"/>
        <v>#N/A</v>
      </c>
      <c r="EK6" s="52" t="e">
        <f t="shared" si="14"/>
        <v>#N/A</v>
      </c>
      <c r="EL6" s="52">
        <f t="shared" si="14"/>
        <v>58.1</v>
      </c>
      <c r="EM6" s="52">
        <f t="shared" si="14"/>
        <v>59.4</v>
      </c>
      <c r="EN6" s="52" t="str">
        <f>IF(EN8="-","【-】","【"&amp;SUBSTITUTE(TEXT(EN8,"#,##0.0"),"-","△")&amp;"】")</f>
        <v>【56.4】</v>
      </c>
      <c r="EO6" s="52" t="e">
        <f>IF(EO8="-",NA(),EO8)</f>
        <v>#N/A</v>
      </c>
      <c r="EP6" s="52" t="e">
        <f t="shared" ref="EP6:EX6" si="15">IF(EP8="-",NA(),EP8)</f>
        <v>#N/A</v>
      </c>
      <c r="EQ6" s="52" t="e">
        <f t="shared" si="15"/>
        <v>#N/A</v>
      </c>
      <c r="ER6" s="52">
        <f t="shared" si="15"/>
        <v>67.5</v>
      </c>
      <c r="ES6" s="52">
        <f t="shared" si="15"/>
        <v>69.7</v>
      </c>
      <c r="ET6" s="52" t="e">
        <f t="shared" si="15"/>
        <v>#N/A</v>
      </c>
      <c r="EU6" s="52" t="e">
        <f t="shared" si="15"/>
        <v>#N/A</v>
      </c>
      <c r="EV6" s="52" t="e">
        <f t="shared" si="15"/>
        <v>#N/A</v>
      </c>
      <c r="EW6" s="52">
        <f t="shared" si="15"/>
        <v>73.900000000000006</v>
      </c>
      <c r="EX6" s="52">
        <f t="shared" si="15"/>
        <v>74.3</v>
      </c>
      <c r="EY6" s="52" t="str">
        <f>IF(EY8="-","【-】","【"&amp;SUBSTITUTE(TEXT(EY8,"#,##0.0"),"-","△")&amp;"】")</f>
        <v>【70.7】</v>
      </c>
      <c r="EZ6" s="53" t="e">
        <f>IF(EZ8="-",NA(),EZ8)</f>
        <v>#N/A</v>
      </c>
      <c r="FA6" s="53" t="e">
        <f t="shared" ref="FA6:FI6" si="16">IF(FA8="-",NA(),FA8)</f>
        <v>#N/A</v>
      </c>
      <c r="FB6" s="53" t="e">
        <f t="shared" si="16"/>
        <v>#N/A</v>
      </c>
      <c r="FC6" s="53">
        <f t="shared" si="16"/>
        <v>12978768</v>
      </c>
      <c r="FD6" s="53">
        <f t="shared" si="16"/>
        <v>12968904</v>
      </c>
      <c r="FE6" s="53" t="e">
        <f t="shared" si="16"/>
        <v>#N/A</v>
      </c>
      <c r="FF6" s="53" t="e">
        <f t="shared" si="16"/>
        <v>#N/A</v>
      </c>
      <c r="FG6" s="53" t="e">
        <f t="shared" si="16"/>
        <v>#N/A</v>
      </c>
      <c r="FH6" s="53">
        <f t="shared" si="16"/>
        <v>43530781</v>
      </c>
      <c r="FI6" s="53">
        <f t="shared" si="16"/>
        <v>44196357</v>
      </c>
      <c r="FJ6" s="53" t="str">
        <f>IF(FJ8="-","【-】","【"&amp;SUBSTITUTE(TEXT(FJ8,"#,##0"),"-","△")&amp;"】")</f>
        <v>【49,963,977】</v>
      </c>
    </row>
    <row r="7" spans="1:166" s="54" customFormat="1" x14ac:dyDescent="0.15">
      <c r="A7" s="35" t="s">
        <v>165</v>
      </c>
      <c r="B7" s="50">
        <f t="shared" ref="B7:AH7" si="17">B8</f>
        <v>2022</v>
      </c>
      <c r="C7" s="50">
        <f t="shared" si="17"/>
        <v>308391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100床以上～200床未満</v>
      </c>
      <c r="O7" s="50" t="str">
        <f>O8</f>
        <v>非設置</v>
      </c>
      <c r="P7" s="50" t="str">
        <f>P8</f>
        <v>直営</v>
      </c>
      <c r="Q7" s="51">
        <f t="shared" si="17"/>
        <v>2</v>
      </c>
      <c r="R7" s="50" t="str">
        <f t="shared" si="17"/>
        <v>-</v>
      </c>
      <c r="S7" s="50" t="str">
        <f t="shared" si="17"/>
        <v>-</v>
      </c>
      <c r="T7" s="50" t="str">
        <f t="shared" si="17"/>
        <v>-</v>
      </c>
      <c r="U7" s="51" t="str">
        <f>U8</f>
        <v>-</v>
      </c>
      <c r="V7" s="51">
        <f>V8</f>
        <v>12421</v>
      </c>
      <c r="W7" s="50" t="str">
        <f>W8</f>
        <v>非該当</v>
      </c>
      <c r="X7" s="50" t="str">
        <f t="shared" si="17"/>
        <v>非該当</v>
      </c>
      <c r="Y7" s="50" t="str">
        <f t="shared" si="17"/>
        <v>１５：１</v>
      </c>
      <c r="Z7" s="51" t="str">
        <f t="shared" si="17"/>
        <v>-</v>
      </c>
      <c r="AA7" s="51" t="str">
        <f t="shared" si="17"/>
        <v>-</v>
      </c>
      <c r="AB7" s="51" t="str">
        <f t="shared" si="17"/>
        <v>-</v>
      </c>
      <c r="AC7" s="51">
        <f t="shared" si="17"/>
        <v>198</v>
      </c>
      <c r="AD7" s="51" t="str">
        <f t="shared" si="17"/>
        <v>-</v>
      </c>
      <c r="AE7" s="51">
        <f t="shared" si="17"/>
        <v>198</v>
      </c>
      <c r="AF7" s="51" t="str">
        <f t="shared" si="17"/>
        <v>-</v>
      </c>
      <c r="AG7" s="51" t="str">
        <f t="shared" si="17"/>
        <v>-</v>
      </c>
      <c r="AH7" s="51" t="str">
        <f t="shared" si="17"/>
        <v>-</v>
      </c>
      <c r="AI7" s="52" t="str">
        <f>AI8</f>
        <v>-</v>
      </c>
      <c r="AJ7" s="52" t="str">
        <f t="shared" ref="AJ7:AR7" si="18">AJ8</f>
        <v>-</v>
      </c>
      <c r="AK7" s="52" t="str">
        <f t="shared" si="18"/>
        <v>-</v>
      </c>
      <c r="AL7" s="52">
        <f t="shared" si="18"/>
        <v>103.1</v>
      </c>
      <c r="AM7" s="52">
        <f t="shared" si="18"/>
        <v>100.3</v>
      </c>
      <c r="AN7" s="52" t="str">
        <f t="shared" si="18"/>
        <v>-</v>
      </c>
      <c r="AO7" s="52" t="str">
        <f t="shared" si="18"/>
        <v>-</v>
      </c>
      <c r="AP7" s="52" t="str">
        <f t="shared" si="18"/>
        <v>-</v>
      </c>
      <c r="AQ7" s="52">
        <f t="shared" si="18"/>
        <v>105.9</v>
      </c>
      <c r="AR7" s="52">
        <f t="shared" si="18"/>
        <v>104.3</v>
      </c>
      <c r="AS7" s="52"/>
      <c r="AT7" s="52" t="str">
        <f>AT8</f>
        <v>-</v>
      </c>
      <c r="AU7" s="52" t="str">
        <f t="shared" ref="AU7:BC7" si="19">AU8</f>
        <v>-</v>
      </c>
      <c r="AV7" s="52" t="str">
        <f t="shared" si="19"/>
        <v>-</v>
      </c>
      <c r="AW7" s="52">
        <f t="shared" si="19"/>
        <v>73.900000000000006</v>
      </c>
      <c r="AX7" s="52">
        <f t="shared" si="19"/>
        <v>71.400000000000006</v>
      </c>
      <c r="AY7" s="52" t="str">
        <f t="shared" si="19"/>
        <v>-</v>
      </c>
      <c r="AZ7" s="52" t="str">
        <f t="shared" si="19"/>
        <v>-</v>
      </c>
      <c r="BA7" s="52" t="str">
        <f t="shared" si="19"/>
        <v>-</v>
      </c>
      <c r="BB7" s="52">
        <f t="shared" si="19"/>
        <v>82.2</v>
      </c>
      <c r="BC7" s="52">
        <f t="shared" si="19"/>
        <v>81.7</v>
      </c>
      <c r="BD7" s="52"/>
      <c r="BE7" s="52" t="str">
        <f>BE8</f>
        <v>-</v>
      </c>
      <c r="BF7" s="52" t="str">
        <f t="shared" ref="BF7:BN7" si="20">BF8</f>
        <v>-</v>
      </c>
      <c r="BG7" s="52" t="str">
        <f t="shared" si="20"/>
        <v>-</v>
      </c>
      <c r="BH7" s="52">
        <f t="shared" si="20"/>
        <v>73.900000000000006</v>
      </c>
      <c r="BI7" s="52">
        <f t="shared" si="20"/>
        <v>71.400000000000006</v>
      </c>
      <c r="BJ7" s="52" t="str">
        <f t="shared" si="20"/>
        <v>-</v>
      </c>
      <c r="BK7" s="52" t="str">
        <f t="shared" si="20"/>
        <v>-</v>
      </c>
      <c r="BL7" s="52" t="str">
        <f t="shared" si="20"/>
        <v>-</v>
      </c>
      <c r="BM7" s="52">
        <f t="shared" si="20"/>
        <v>78.599999999999994</v>
      </c>
      <c r="BN7" s="52">
        <f t="shared" si="20"/>
        <v>78.099999999999994</v>
      </c>
      <c r="BO7" s="52"/>
      <c r="BP7" s="52" t="str">
        <f>BP8</f>
        <v>-</v>
      </c>
      <c r="BQ7" s="52" t="str">
        <f t="shared" ref="BQ7:BY7" si="21">BQ8</f>
        <v>-</v>
      </c>
      <c r="BR7" s="52" t="str">
        <f t="shared" si="21"/>
        <v>-</v>
      </c>
      <c r="BS7" s="52">
        <f t="shared" si="21"/>
        <v>47.6</v>
      </c>
      <c r="BT7" s="52">
        <f t="shared" si="21"/>
        <v>46.8</v>
      </c>
      <c r="BU7" s="52" t="str">
        <f t="shared" si="21"/>
        <v>-</v>
      </c>
      <c r="BV7" s="52" t="str">
        <f t="shared" si="21"/>
        <v>-</v>
      </c>
      <c r="BW7" s="52" t="str">
        <f t="shared" si="21"/>
        <v>-</v>
      </c>
      <c r="BX7" s="52">
        <f t="shared" si="21"/>
        <v>65</v>
      </c>
      <c r="BY7" s="52">
        <f t="shared" si="21"/>
        <v>63.3</v>
      </c>
      <c r="BZ7" s="52"/>
      <c r="CA7" s="53" t="str">
        <f>CA8</f>
        <v>-</v>
      </c>
      <c r="CB7" s="53" t="str">
        <f t="shared" ref="CB7:CJ7" si="22">CB8</f>
        <v>-</v>
      </c>
      <c r="CC7" s="53" t="str">
        <f t="shared" si="22"/>
        <v>-</v>
      </c>
      <c r="CD7" s="53">
        <f t="shared" si="22"/>
        <v>14884</v>
      </c>
      <c r="CE7" s="53">
        <f t="shared" si="22"/>
        <v>15027</v>
      </c>
      <c r="CF7" s="53" t="str">
        <f t="shared" si="22"/>
        <v>-</v>
      </c>
      <c r="CG7" s="53" t="str">
        <f t="shared" si="22"/>
        <v>-</v>
      </c>
      <c r="CH7" s="53" t="str">
        <f t="shared" si="22"/>
        <v>-</v>
      </c>
      <c r="CI7" s="53">
        <f t="shared" si="22"/>
        <v>39289</v>
      </c>
      <c r="CJ7" s="53">
        <f t="shared" si="22"/>
        <v>40846</v>
      </c>
      <c r="CK7" s="52"/>
      <c r="CL7" s="53" t="str">
        <f>CL8</f>
        <v>-</v>
      </c>
      <c r="CM7" s="53" t="str">
        <f t="shared" ref="CM7:CU7" si="23">CM8</f>
        <v>-</v>
      </c>
      <c r="CN7" s="53" t="str">
        <f t="shared" si="23"/>
        <v>-</v>
      </c>
      <c r="CO7" s="53">
        <f t="shared" si="23"/>
        <v>12911</v>
      </c>
      <c r="CP7" s="53">
        <f t="shared" si="23"/>
        <v>12569</v>
      </c>
      <c r="CQ7" s="53" t="str">
        <f t="shared" si="23"/>
        <v>-</v>
      </c>
      <c r="CR7" s="53" t="str">
        <f t="shared" si="23"/>
        <v>-</v>
      </c>
      <c r="CS7" s="53" t="str">
        <f t="shared" si="23"/>
        <v>-</v>
      </c>
      <c r="CT7" s="53">
        <f t="shared" si="23"/>
        <v>11512</v>
      </c>
      <c r="CU7" s="53">
        <f t="shared" si="23"/>
        <v>11831</v>
      </c>
      <c r="CV7" s="52"/>
      <c r="CW7" s="52" t="str">
        <f>CW8</f>
        <v>-</v>
      </c>
      <c r="CX7" s="52" t="str">
        <f t="shared" ref="CX7:DF7" si="24">CX8</f>
        <v>-</v>
      </c>
      <c r="CY7" s="52" t="str">
        <f t="shared" si="24"/>
        <v>-</v>
      </c>
      <c r="CZ7" s="52">
        <f t="shared" si="24"/>
        <v>80</v>
      </c>
      <c r="DA7" s="52">
        <f t="shared" si="24"/>
        <v>83.4</v>
      </c>
      <c r="DB7" s="52" t="str">
        <f t="shared" si="24"/>
        <v>-</v>
      </c>
      <c r="DC7" s="52" t="str">
        <f t="shared" si="24"/>
        <v>-</v>
      </c>
      <c r="DD7" s="52" t="str">
        <f t="shared" si="24"/>
        <v>-</v>
      </c>
      <c r="DE7" s="52">
        <f t="shared" si="24"/>
        <v>67.099999999999994</v>
      </c>
      <c r="DF7" s="52">
        <f t="shared" si="24"/>
        <v>66.900000000000006</v>
      </c>
      <c r="DG7" s="52"/>
      <c r="DH7" s="52" t="str">
        <f>DH8</f>
        <v>-</v>
      </c>
      <c r="DI7" s="52" t="str">
        <f t="shared" ref="DI7:DQ7" si="25">DI8</f>
        <v>-</v>
      </c>
      <c r="DJ7" s="52" t="str">
        <f t="shared" si="25"/>
        <v>-</v>
      </c>
      <c r="DK7" s="52">
        <f t="shared" si="25"/>
        <v>25.8</v>
      </c>
      <c r="DL7" s="52">
        <f t="shared" si="25"/>
        <v>26.5</v>
      </c>
      <c r="DM7" s="52" t="str">
        <f t="shared" si="25"/>
        <v>-</v>
      </c>
      <c r="DN7" s="52" t="str">
        <f t="shared" si="25"/>
        <v>-</v>
      </c>
      <c r="DO7" s="52" t="str">
        <f t="shared" si="25"/>
        <v>-</v>
      </c>
      <c r="DP7" s="52">
        <f t="shared" si="25"/>
        <v>17.3</v>
      </c>
      <c r="DQ7" s="52">
        <f t="shared" si="25"/>
        <v>17.899999999999999</v>
      </c>
      <c r="DR7" s="52"/>
      <c r="DS7" s="52" t="str">
        <f>DS8</f>
        <v>-</v>
      </c>
      <c r="DT7" s="52" t="str">
        <f t="shared" ref="DT7:EB7" si="26">DT8</f>
        <v>-</v>
      </c>
      <c r="DU7" s="52" t="str">
        <f t="shared" si="26"/>
        <v>-</v>
      </c>
      <c r="DV7" s="52">
        <f t="shared" si="26"/>
        <v>0</v>
      </c>
      <c r="DW7" s="52">
        <f t="shared" si="26"/>
        <v>0</v>
      </c>
      <c r="DX7" s="52" t="str">
        <f t="shared" si="26"/>
        <v>-</v>
      </c>
      <c r="DY7" s="52" t="str">
        <f t="shared" si="26"/>
        <v>-</v>
      </c>
      <c r="DZ7" s="52" t="str">
        <f t="shared" si="26"/>
        <v>-</v>
      </c>
      <c r="EA7" s="52">
        <f t="shared" si="26"/>
        <v>121.6</v>
      </c>
      <c r="EB7" s="52">
        <f t="shared" si="26"/>
        <v>118.9</v>
      </c>
      <c r="EC7" s="52"/>
      <c r="ED7" s="52" t="str">
        <f>ED8</f>
        <v>-</v>
      </c>
      <c r="EE7" s="52" t="str">
        <f t="shared" ref="EE7:EM7" si="27">EE8</f>
        <v>-</v>
      </c>
      <c r="EF7" s="52" t="str">
        <f t="shared" si="27"/>
        <v>-</v>
      </c>
      <c r="EG7" s="52">
        <f t="shared" si="27"/>
        <v>58.5</v>
      </c>
      <c r="EH7" s="52">
        <f t="shared" si="27"/>
        <v>60.4</v>
      </c>
      <c r="EI7" s="52" t="str">
        <f t="shared" si="27"/>
        <v>-</v>
      </c>
      <c r="EJ7" s="52" t="str">
        <f t="shared" si="27"/>
        <v>-</v>
      </c>
      <c r="EK7" s="52" t="str">
        <f t="shared" si="27"/>
        <v>-</v>
      </c>
      <c r="EL7" s="52">
        <f t="shared" si="27"/>
        <v>58.1</v>
      </c>
      <c r="EM7" s="52">
        <f t="shared" si="27"/>
        <v>59.4</v>
      </c>
      <c r="EN7" s="52"/>
      <c r="EO7" s="52" t="str">
        <f>EO8</f>
        <v>-</v>
      </c>
      <c r="EP7" s="52" t="str">
        <f t="shared" ref="EP7:EX7" si="28">EP8</f>
        <v>-</v>
      </c>
      <c r="EQ7" s="52" t="str">
        <f t="shared" si="28"/>
        <v>-</v>
      </c>
      <c r="ER7" s="52">
        <f t="shared" si="28"/>
        <v>67.5</v>
      </c>
      <c r="ES7" s="52">
        <f t="shared" si="28"/>
        <v>69.7</v>
      </c>
      <c r="ET7" s="52" t="str">
        <f t="shared" si="28"/>
        <v>-</v>
      </c>
      <c r="EU7" s="52" t="str">
        <f t="shared" si="28"/>
        <v>-</v>
      </c>
      <c r="EV7" s="52" t="str">
        <f t="shared" si="28"/>
        <v>-</v>
      </c>
      <c r="EW7" s="52">
        <f t="shared" si="28"/>
        <v>73.900000000000006</v>
      </c>
      <c r="EX7" s="52">
        <f t="shared" si="28"/>
        <v>74.3</v>
      </c>
      <c r="EY7" s="52"/>
      <c r="EZ7" s="53" t="str">
        <f>EZ8</f>
        <v>-</v>
      </c>
      <c r="FA7" s="53" t="str">
        <f t="shared" ref="FA7:FI7" si="29">FA8</f>
        <v>-</v>
      </c>
      <c r="FB7" s="53" t="str">
        <f t="shared" si="29"/>
        <v>-</v>
      </c>
      <c r="FC7" s="53">
        <f t="shared" si="29"/>
        <v>12978768</v>
      </c>
      <c r="FD7" s="53">
        <f t="shared" si="29"/>
        <v>12968904</v>
      </c>
      <c r="FE7" s="53" t="str">
        <f t="shared" si="29"/>
        <v>-</v>
      </c>
      <c r="FF7" s="53" t="str">
        <f t="shared" si="29"/>
        <v>-</v>
      </c>
      <c r="FG7" s="53" t="str">
        <f t="shared" si="29"/>
        <v>-</v>
      </c>
      <c r="FH7" s="53">
        <f t="shared" si="29"/>
        <v>43530781</v>
      </c>
      <c r="FI7" s="53">
        <f t="shared" si="29"/>
        <v>44196357</v>
      </c>
      <c r="FJ7" s="53"/>
    </row>
    <row r="8" spans="1:166" s="54" customFormat="1" x14ac:dyDescent="0.15">
      <c r="A8" s="35"/>
      <c r="B8" s="55">
        <v>2022</v>
      </c>
      <c r="C8" s="55">
        <v>308391</v>
      </c>
      <c r="D8" s="55">
        <v>46</v>
      </c>
      <c r="E8" s="55">
        <v>6</v>
      </c>
      <c r="F8" s="55">
        <v>0</v>
      </c>
      <c r="G8" s="55">
        <v>2</v>
      </c>
      <c r="H8" s="55" t="s">
        <v>166</v>
      </c>
      <c r="I8" s="55" t="s">
        <v>167</v>
      </c>
      <c r="J8" s="55" t="s">
        <v>168</v>
      </c>
      <c r="K8" s="55" t="s">
        <v>169</v>
      </c>
      <c r="L8" s="55" t="s">
        <v>170</v>
      </c>
      <c r="M8" s="55" t="s">
        <v>171</v>
      </c>
      <c r="N8" s="55" t="s">
        <v>172</v>
      </c>
      <c r="O8" s="55" t="s">
        <v>173</v>
      </c>
      <c r="P8" s="55" t="s">
        <v>174</v>
      </c>
      <c r="Q8" s="56">
        <v>2</v>
      </c>
      <c r="R8" s="55" t="s">
        <v>40</v>
      </c>
      <c r="S8" s="55" t="s">
        <v>40</v>
      </c>
      <c r="T8" s="55" t="s">
        <v>40</v>
      </c>
      <c r="U8" s="56" t="s">
        <v>40</v>
      </c>
      <c r="V8" s="56">
        <v>12421</v>
      </c>
      <c r="W8" s="55" t="s">
        <v>175</v>
      </c>
      <c r="X8" s="55" t="s">
        <v>175</v>
      </c>
      <c r="Y8" s="57" t="s">
        <v>176</v>
      </c>
      <c r="Z8" s="56" t="s">
        <v>40</v>
      </c>
      <c r="AA8" s="56" t="s">
        <v>40</v>
      </c>
      <c r="AB8" s="56" t="s">
        <v>40</v>
      </c>
      <c r="AC8" s="56">
        <v>198</v>
      </c>
      <c r="AD8" s="56" t="s">
        <v>40</v>
      </c>
      <c r="AE8" s="56">
        <v>198</v>
      </c>
      <c r="AF8" s="56" t="s">
        <v>40</v>
      </c>
      <c r="AG8" s="56" t="s">
        <v>40</v>
      </c>
      <c r="AH8" s="56" t="s">
        <v>40</v>
      </c>
      <c r="AI8" s="58" t="s">
        <v>40</v>
      </c>
      <c r="AJ8" s="58" t="s">
        <v>40</v>
      </c>
      <c r="AK8" s="58" t="s">
        <v>40</v>
      </c>
      <c r="AL8" s="58">
        <v>103.1</v>
      </c>
      <c r="AM8" s="58">
        <v>100.3</v>
      </c>
      <c r="AN8" s="58" t="s">
        <v>40</v>
      </c>
      <c r="AO8" s="58" t="s">
        <v>40</v>
      </c>
      <c r="AP8" s="58" t="s">
        <v>40</v>
      </c>
      <c r="AQ8" s="58">
        <v>105.9</v>
      </c>
      <c r="AR8" s="58">
        <v>104.3</v>
      </c>
      <c r="AS8" s="58">
        <v>103.5</v>
      </c>
      <c r="AT8" s="58" t="s">
        <v>40</v>
      </c>
      <c r="AU8" s="58" t="s">
        <v>40</v>
      </c>
      <c r="AV8" s="58" t="s">
        <v>40</v>
      </c>
      <c r="AW8" s="58">
        <v>73.900000000000006</v>
      </c>
      <c r="AX8" s="58">
        <v>71.400000000000006</v>
      </c>
      <c r="AY8" s="58" t="s">
        <v>40</v>
      </c>
      <c r="AZ8" s="58" t="s">
        <v>40</v>
      </c>
      <c r="BA8" s="58" t="s">
        <v>40</v>
      </c>
      <c r="BB8" s="58">
        <v>82.2</v>
      </c>
      <c r="BC8" s="58">
        <v>81.7</v>
      </c>
      <c r="BD8" s="58">
        <v>86.4</v>
      </c>
      <c r="BE8" s="59" t="s">
        <v>40</v>
      </c>
      <c r="BF8" s="59" t="s">
        <v>40</v>
      </c>
      <c r="BG8" s="59" t="s">
        <v>40</v>
      </c>
      <c r="BH8" s="59">
        <v>73.900000000000006</v>
      </c>
      <c r="BI8" s="59">
        <v>71.400000000000006</v>
      </c>
      <c r="BJ8" s="59" t="s">
        <v>40</v>
      </c>
      <c r="BK8" s="59" t="s">
        <v>40</v>
      </c>
      <c r="BL8" s="59" t="s">
        <v>40</v>
      </c>
      <c r="BM8" s="59">
        <v>78.599999999999994</v>
      </c>
      <c r="BN8" s="59">
        <v>78.099999999999994</v>
      </c>
      <c r="BO8" s="59">
        <v>83.7</v>
      </c>
      <c r="BP8" s="58" t="s">
        <v>40</v>
      </c>
      <c r="BQ8" s="58" t="s">
        <v>40</v>
      </c>
      <c r="BR8" s="58" t="s">
        <v>40</v>
      </c>
      <c r="BS8" s="58">
        <v>47.6</v>
      </c>
      <c r="BT8" s="58">
        <v>46.8</v>
      </c>
      <c r="BU8" s="58" t="s">
        <v>40</v>
      </c>
      <c r="BV8" s="58" t="s">
        <v>40</v>
      </c>
      <c r="BW8" s="58" t="s">
        <v>40</v>
      </c>
      <c r="BX8" s="58">
        <v>65</v>
      </c>
      <c r="BY8" s="58">
        <v>63.3</v>
      </c>
      <c r="BZ8" s="58">
        <v>66.8</v>
      </c>
      <c r="CA8" s="59" t="s">
        <v>40</v>
      </c>
      <c r="CB8" s="59" t="s">
        <v>40</v>
      </c>
      <c r="CC8" s="59" t="s">
        <v>40</v>
      </c>
      <c r="CD8" s="59">
        <v>14884</v>
      </c>
      <c r="CE8" s="59">
        <v>15027</v>
      </c>
      <c r="CF8" s="59" t="s">
        <v>40</v>
      </c>
      <c r="CG8" s="59" t="s">
        <v>40</v>
      </c>
      <c r="CH8" s="59" t="s">
        <v>40</v>
      </c>
      <c r="CI8" s="59">
        <v>39289</v>
      </c>
      <c r="CJ8" s="59">
        <v>40846</v>
      </c>
      <c r="CK8" s="58">
        <v>61837</v>
      </c>
      <c r="CL8" s="59" t="s">
        <v>40</v>
      </c>
      <c r="CM8" s="59" t="s">
        <v>40</v>
      </c>
      <c r="CN8" s="59" t="s">
        <v>40</v>
      </c>
      <c r="CO8" s="59">
        <v>12911</v>
      </c>
      <c r="CP8" s="59">
        <v>12569</v>
      </c>
      <c r="CQ8" s="59" t="s">
        <v>40</v>
      </c>
      <c r="CR8" s="59" t="s">
        <v>40</v>
      </c>
      <c r="CS8" s="59" t="s">
        <v>40</v>
      </c>
      <c r="CT8" s="59">
        <v>11512</v>
      </c>
      <c r="CU8" s="59">
        <v>11831</v>
      </c>
      <c r="CV8" s="58">
        <v>17600</v>
      </c>
      <c r="CW8" s="59" t="s">
        <v>40</v>
      </c>
      <c r="CX8" s="59" t="s">
        <v>40</v>
      </c>
      <c r="CY8" s="59" t="s">
        <v>40</v>
      </c>
      <c r="CZ8" s="59">
        <v>80</v>
      </c>
      <c r="DA8" s="59">
        <v>83.4</v>
      </c>
      <c r="DB8" s="59" t="s">
        <v>40</v>
      </c>
      <c r="DC8" s="59" t="s">
        <v>40</v>
      </c>
      <c r="DD8" s="59" t="s">
        <v>40</v>
      </c>
      <c r="DE8" s="59">
        <v>67.099999999999994</v>
      </c>
      <c r="DF8" s="59">
        <v>66.900000000000006</v>
      </c>
      <c r="DG8" s="59">
        <v>55.6</v>
      </c>
      <c r="DH8" s="59" t="s">
        <v>40</v>
      </c>
      <c r="DI8" s="59" t="s">
        <v>40</v>
      </c>
      <c r="DJ8" s="59" t="s">
        <v>40</v>
      </c>
      <c r="DK8" s="59">
        <v>25.8</v>
      </c>
      <c r="DL8" s="59">
        <v>26.5</v>
      </c>
      <c r="DM8" s="59" t="s">
        <v>40</v>
      </c>
      <c r="DN8" s="59" t="s">
        <v>40</v>
      </c>
      <c r="DO8" s="59" t="s">
        <v>40</v>
      </c>
      <c r="DP8" s="59">
        <v>17.3</v>
      </c>
      <c r="DQ8" s="59">
        <v>17.899999999999999</v>
      </c>
      <c r="DR8" s="59">
        <v>25.1</v>
      </c>
      <c r="DS8" s="59" t="s">
        <v>40</v>
      </c>
      <c r="DT8" s="59" t="s">
        <v>40</v>
      </c>
      <c r="DU8" s="59" t="s">
        <v>40</v>
      </c>
      <c r="DV8" s="59">
        <v>0</v>
      </c>
      <c r="DW8" s="59">
        <v>0</v>
      </c>
      <c r="DX8" s="59" t="s">
        <v>40</v>
      </c>
      <c r="DY8" s="59" t="s">
        <v>40</v>
      </c>
      <c r="DZ8" s="59" t="s">
        <v>40</v>
      </c>
      <c r="EA8" s="59">
        <v>121.6</v>
      </c>
      <c r="EB8" s="59">
        <v>118.9</v>
      </c>
      <c r="EC8" s="59">
        <v>63</v>
      </c>
      <c r="ED8" s="58" t="s">
        <v>40</v>
      </c>
      <c r="EE8" s="58" t="s">
        <v>40</v>
      </c>
      <c r="EF8" s="58" t="s">
        <v>40</v>
      </c>
      <c r="EG8" s="58">
        <v>58.5</v>
      </c>
      <c r="EH8" s="58">
        <v>60.4</v>
      </c>
      <c r="EI8" s="58" t="s">
        <v>40</v>
      </c>
      <c r="EJ8" s="58" t="s">
        <v>40</v>
      </c>
      <c r="EK8" s="58" t="s">
        <v>40</v>
      </c>
      <c r="EL8" s="58">
        <v>58.1</v>
      </c>
      <c r="EM8" s="58">
        <v>59.4</v>
      </c>
      <c r="EN8" s="58">
        <v>56.4</v>
      </c>
      <c r="EO8" s="58" t="s">
        <v>40</v>
      </c>
      <c r="EP8" s="58" t="s">
        <v>40</v>
      </c>
      <c r="EQ8" s="58" t="s">
        <v>40</v>
      </c>
      <c r="ER8" s="58">
        <v>67.5</v>
      </c>
      <c r="ES8" s="58">
        <v>69.7</v>
      </c>
      <c r="ET8" s="58" t="s">
        <v>40</v>
      </c>
      <c r="EU8" s="58" t="s">
        <v>40</v>
      </c>
      <c r="EV8" s="58" t="s">
        <v>40</v>
      </c>
      <c r="EW8" s="58">
        <v>73.900000000000006</v>
      </c>
      <c r="EX8" s="58">
        <v>74.3</v>
      </c>
      <c r="EY8" s="58">
        <v>70.7</v>
      </c>
      <c r="EZ8" s="59" t="s">
        <v>40</v>
      </c>
      <c r="FA8" s="59" t="s">
        <v>40</v>
      </c>
      <c r="FB8" s="59" t="s">
        <v>40</v>
      </c>
      <c r="FC8" s="59">
        <v>12978768</v>
      </c>
      <c r="FD8" s="59">
        <v>12968904</v>
      </c>
      <c r="FE8" s="59" t="s">
        <v>40</v>
      </c>
      <c r="FF8" s="59" t="s">
        <v>40</v>
      </c>
      <c r="FG8" s="59" t="s">
        <v>40</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zaimukaikei1</cp:lastModifiedBy>
  <dcterms:created xsi:type="dcterms:W3CDTF">2023-12-20T05:10:11Z</dcterms:created>
  <dcterms:modified xsi:type="dcterms:W3CDTF">2024-01-18T23:28:50Z</dcterms:modified>
  <cp:category/>
</cp:coreProperties>
</file>